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C4815C2-CC6A-4054-B517-D64C7776D31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résentation" sheetId="3" r:id="rId1"/>
    <sheet name="Scénarios" sheetId="1" r:id="rId2"/>
    <sheet name="Graphiqu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J7" i="1"/>
  <c r="I7" i="1"/>
  <c r="J6" i="1"/>
  <c r="I6" i="1"/>
  <c r="K7" i="1" l="1"/>
  <c r="L7" i="1" s="1"/>
  <c r="M7" i="1" s="1"/>
  <c r="K8" i="1"/>
  <c r="L8" i="1" s="1"/>
  <c r="M8" i="1" s="1"/>
  <c r="K6" i="1"/>
  <c r="L6" i="1" s="1"/>
  <c r="M6" i="1" s="1"/>
</calcChain>
</file>

<file path=xl/sharedStrings.xml><?xml version="1.0" encoding="utf-8"?>
<sst xmlns="http://schemas.openxmlformats.org/spreadsheetml/2006/main" count="48" uniqueCount="48">
  <si>
    <t>Scénario</t>
  </si>
  <si>
    <t>Volume A</t>
  </si>
  <si>
    <t>Volume B</t>
  </si>
  <si>
    <t>Base</t>
  </si>
  <si>
    <t>Pessimiste</t>
  </si>
  <si>
    <t>Optimiste</t>
  </si>
  <si>
    <t>Graphiques des scénarios</t>
  </si>
  <si>
    <t>CA Réalisé (€)</t>
  </si>
  <si>
    <t>MCV Totale (€)</t>
  </si>
  <si>
    <t>Taux MCV (%)</t>
  </si>
  <si>
    <t>Point Mort (€)</t>
  </si>
  <si>
    <t>Marge de Sécurité (€)</t>
  </si>
  <si>
    <t>Charges fixes(€)</t>
  </si>
  <si>
    <t>Coût variable B (€)</t>
  </si>
  <si>
    <t>Coût variable A (€)</t>
  </si>
  <si>
    <t>Prix B (€)</t>
  </si>
  <si>
    <t>Prix A (€)</t>
  </si>
  <si>
    <t>TABLEAU DE CALCUL DU POINT MORT &amp; ANALYSE PAR SCÉNARIOS</t>
  </si>
  <si>
    <t>Objectif du document :</t>
  </si>
  <si>
    <t>Ce fichier permet de déterminer le seuil de rentabilité d’une activité et d’analyser l’impact de différents scénarios (Base, Pessimiste, Optimiste) sur la performance financière.</t>
  </si>
  <si>
    <t>Ce que permet ce modèle :</t>
  </si>
  <si>
    <t>- Calcul du Chiffre d’Affaires total</t>
  </si>
  <si>
    <t>- Calcul de la Marge sur Coût Variable (MCV)</t>
  </si>
  <si>
    <t>- Détermination du Taux de MCV</t>
  </si>
  <si>
    <t>- Calcul du Point Mort (CA minimal pour être rentable)</t>
  </si>
  <si>
    <t>- Calcul de la Marge de Sécurité</t>
  </si>
  <si>
    <t>Comment utiliser le fichier :</t>
  </si>
  <si>
    <t>1. Aller dans l’onglet « Scénarios »</t>
  </si>
  <si>
    <t>2. Modifier les hypothèses : volumes, prix, coûts variables, charges fixes</t>
  </si>
  <si>
    <t>3. Observer les résultats recalculés automatiquement</t>
  </si>
  <si>
    <t>4. Consulter les graphiques dans l’onglet « Graphiques » pour une analyse visuelle</t>
  </si>
  <si>
    <t>Concepts financiers clés :</t>
  </si>
  <si>
    <t>- Marge sur Coût Variable (MCV) : CA – Coûts variables</t>
  </si>
  <si>
    <t>- Taux de MCV : Pourcentage du CA réellement disponible pour couvrir les charges fixes</t>
  </si>
  <si>
    <t>- Point Mort : Niveau de CA à atteindre pour couvrir toutes les charges</t>
  </si>
  <si>
    <t>- Marge de Sécurité : CA – Point Mort</t>
  </si>
  <si>
    <t>Disclaimer – Interprétation de la Marge de Sécurité</t>
  </si>
  <si>
    <r>
      <t xml:space="preserve">La </t>
    </r>
    <r>
      <rPr>
        <b/>
        <sz val="11"/>
        <color theme="1"/>
        <rFont val="Calibri"/>
        <family val="2"/>
        <scheme val="minor"/>
      </rPr>
      <t>marge de sécurité</t>
    </r>
    <r>
      <rPr>
        <sz val="11"/>
        <color theme="1"/>
        <rFont val="Calibri"/>
        <family val="2"/>
        <scheme val="minor"/>
      </rPr>
      <t xml:space="preserve"> représente l’écart entre le chiffre d’affaires actuel et le seuil de rentabilité.</t>
    </r>
  </si>
  <si>
    <r>
      <t xml:space="preserve">Elle indique la </t>
    </r>
    <r>
      <rPr>
        <b/>
        <sz val="11"/>
        <color theme="1"/>
        <rFont val="Calibri"/>
        <family val="2"/>
        <scheme val="minor"/>
      </rPr>
      <t>zone de protection financière</t>
    </r>
    <r>
      <rPr>
        <sz val="11"/>
        <color theme="1"/>
        <rFont val="Calibri"/>
        <family val="2"/>
        <scheme val="minor"/>
      </rPr>
      <t xml:space="preserve"> dont dispose l’entreprise avant de repasser en situation de perte.</t>
    </r>
  </si>
  <si>
    <t>Une marge de sécurité négative signifie que l’activité n’a pas atteint son seuil de rentabilité.</t>
  </si>
  <si>
    <t>L’entreprise génère un chiffre d’affaires insuffisant pour couvrir l’ensemble de ses charges fixes et variables.</t>
  </si>
  <si>
    <r>
      <t xml:space="preserve">Cette situation doit être interprétée comme un </t>
    </r>
    <r>
      <rPr>
        <b/>
        <sz val="11"/>
        <color theme="1"/>
        <rFont val="Calibri"/>
        <family val="2"/>
        <scheme val="minor"/>
      </rPr>
      <t>signal d’alerte</t>
    </r>
    <r>
      <rPr>
        <sz val="11"/>
        <color theme="1"/>
        <rFont val="Calibri"/>
        <family val="2"/>
        <scheme val="minor"/>
      </rPr>
      <t>, et peut résulter de plusieurs facteurs :</t>
    </r>
  </si>
  <si>
    <r>
      <t>Une marge de sécurité négative ne préjuge pas de la viabilité du modèle, mais indique qu’il est nécessaire d’</t>
    </r>
    <r>
      <rPr>
        <b/>
        <sz val="11"/>
        <color theme="1"/>
        <rFont val="Calibri"/>
        <family val="2"/>
        <scheme val="minor"/>
      </rPr>
      <t>ajuster l’un ou plusieurs leviers</t>
    </r>
    <r>
      <rPr>
        <sz val="11"/>
        <color theme="1"/>
        <rFont val="Calibri"/>
        <family val="2"/>
        <scheme val="minor"/>
      </rPr>
      <t xml:space="preserve"> (prix, volumes, structure de coûts, charges fixes) pour retrouver la rentabilité.</t>
    </r>
  </si>
  <si>
    <t>- volumes de ventes insuffisants,</t>
  </si>
  <si>
    <t>- prix trop bas,</t>
  </si>
  <si>
    <t>- coûts variables trop élevés,</t>
  </si>
  <si>
    <t>- charges fixes trop lourdes,</t>
  </si>
  <si>
    <t>- mix-produits défavorable.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</si>
</sst>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theme="0"/>
      </right>
      <top style="medium">
        <color rgb="FF002060"/>
      </top>
      <bottom style="medium">
        <color rgb="FF00206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medium">
        <color rgb="FF002060"/>
      </bottom>
      <diagonal/>
    </border>
    <border>
      <left style="thin">
        <color theme="0"/>
      </left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left"/>
    </xf>
    <xf numFmtId="0" fontId="0" fillId="2" borderId="0" xfId="0" applyFill="1"/>
    <xf numFmtId="0" fontId="0" fillId="2" borderId="0" xfId="0" quotePrefix="1" applyFill="1"/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0" fillId="2" borderId="1" xfId="0" applyFill="1" applyBorder="1"/>
    <xf numFmtId="4" fontId="0" fillId="2" borderId="1" xfId="0" applyNumberFormat="1" applyFill="1" applyBorder="1"/>
    <xf numFmtId="10" fontId="0" fillId="2" borderId="1" xfId="0" applyNumberFormat="1" applyFill="1" applyBorder="1"/>
    <xf numFmtId="0" fontId="0" fillId="2" borderId="2" xfId="0" applyFill="1" applyBorder="1"/>
    <xf numFmtId="4" fontId="0" fillId="2" borderId="2" xfId="0" applyNumberFormat="1" applyFill="1" applyBorder="1"/>
    <xf numFmtId="10" fontId="0" fillId="2" borderId="2" xfId="0" applyNumberFormat="1" applyFill="1" applyBorder="1"/>
    <xf numFmtId="0" fontId="0" fillId="2" borderId="3" xfId="0" applyFill="1" applyBorder="1"/>
    <xf numFmtId="4" fontId="0" fillId="2" borderId="3" xfId="0" applyNumberFormat="1" applyFill="1" applyBorder="1"/>
    <xf numFmtId="10" fontId="0" fillId="2" borderId="3" xfId="0" applyNumberFormat="1" applyFill="1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CA vs Point mort par scénario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Scénarios!$I$5</c:f>
              <c:strCache>
                <c:ptCount val="1"/>
                <c:pt idx="0">
                  <c:v>CA Réalisé (€)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Scénarios!$A$6:$A$8</c:f>
              <c:strCache>
                <c:ptCount val="3"/>
                <c:pt idx="0">
                  <c:v>Base</c:v>
                </c:pt>
                <c:pt idx="1">
                  <c:v>Pessimiste</c:v>
                </c:pt>
                <c:pt idx="2">
                  <c:v>Optimiste</c:v>
                </c:pt>
              </c:strCache>
            </c:strRef>
          </c:cat>
          <c:val>
            <c:numRef>
              <c:f>Scénarios!$I$6:$I$8</c:f>
              <c:numCache>
                <c:formatCode>#,##0.00</c:formatCode>
                <c:ptCount val="3"/>
                <c:pt idx="0">
                  <c:v>35000</c:v>
                </c:pt>
                <c:pt idx="1">
                  <c:v>28000</c:v>
                </c:pt>
                <c:pt idx="2">
                  <c:v>44100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4-4B8C-97BD-DA3858F2E4CB}"/>
            </c:ext>
          </c:extLst>
        </c:ser>
        <c:ser>
          <c:idx val="1"/>
          <c:order val="1"/>
          <c:tx>
            <c:strRef>
              <c:f>Scénarios!$L$5</c:f>
              <c:strCache>
                <c:ptCount val="1"/>
                <c:pt idx="0">
                  <c:v>Point Mort (€)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Scénarios!$A$6:$A$8</c:f>
              <c:strCache>
                <c:ptCount val="3"/>
                <c:pt idx="0">
                  <c:v>Base</c:v>
                </c:pt>
                <c:pt idx="1">
                  <c:v>Pessimiste</c:v>
                </c:pt>
                <c:pt idx="2">
                  <c:v>Optimiste</c:v>
                </c:pt>
              </c:strCache>
            </c:strRef>
          </c:cat>
          <c:val>
            <c:numRef>
              <c:f>Scénarios!$L$6:$L$8</c:f>
              <c:numCache>
                <c:formatCode>#,##0.00</c:formatCode>
                <c:ptCount val="3"/>
                <c:pt idx="0">
                  <c:v>27000</c:v>
                </c:pt>
                <c:pt idx="1">
                  <c:v>28350</c:v>
                </c:pt>
                <c:pt idx="2">
                  <c:v>25890.410958904111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4-4B8C-97BD-DA3858F2E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Scénario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€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Marge de sécurité par scénario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Scénarios!$L$5</c:f>
              <c:strCache>
                <c:ptCount val="1"/>
                <c:pt idx="0">
                  <c:v>Point Mort (€)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Scénarios!$A$6:$A$8</c:f>
              <c:strCache>
                <c:ptCount val="3"/>
                <c:pt idx="0">
                  <c:v>Base</c:v>
                </c:pt>
                <c:pt idx="1">
                  <c:v>Pessimiste</c:v>
                </c:pt>
                <c:pt idx="2">
                  <c:v>Optimiste</c:v>
                </c:pt>
              </c:strCache>
            </c:strRef>
          </c:cat>
          <c:val>
            <c:numRef>
              <c:f>Scénarios!$M$6:$M$8</c:f>
              <c:numCache>
                <c:formatCode>#,##0.00</c:formatCode>
                <c:ptCount val="3"/>
                <c:pt idx="0">
                  <c:v>8000</c:v>
                </c:pt>
                <c:pt idx="1">
                  <c:v>-350</c:v>
                </c:pt>
                <c:pt idx="2">
                  <c:v>18209.589041095889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8-4217-98BB-B6B08B0F5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Scénario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€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167640</xdr:colOff>
      <xdr:row>3</xdr:row>
      <xdr:rowOff>154595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AF578CC-5940-44DF-9F7C-84DAB55E0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45080" cy="70323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510540</xdr:colOff>
      <xdr:row>3</xdr:row>
      <xdr:rowOff>154595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A8192960-70F6-4F97-9AB3-1DFD4FFCA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45080" cy="70323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121920</xdr:rowOff>
    </xdr:from>
    <xdr:ext cx="7162800" cy="4191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11</xdr:col>
      <xdr:colOff>480060</xdr:colOff>
      <xdr:row>6</xdr:row>
      <xdr:rowOff>114300</xdr:rowOff>
    </xdr:from>
    <xdr:ext cx="5791200" cy="420624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106680</xdr:colOff>
      <xdr:row>3</xdr:row>
      <xdr:rowOff>154595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D667BFC4-5FED-4D91-BCFB-736FA1B31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545080" cy="703235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0F73C-07C0-4E7F-ADDE-0621841C63C2}">
  <dimension ref="A7:D46"/>
  <sheetViews>
    <sheetView tabSelected="1" workbookViewId="0">
      <selection activeCell="D31" sqref="C1:D31"/>
    </sheetView>
  </sheetViews>
  <sheetFormatPr baseColWidth="10" defaultRowHeight="14.4" x14ac:dyDescent="0.3"/>
  <cols>
    <col min="1" max="16384" width="11.5546875" style="2"/>
  </cols>
  <sheetData>
    <row r="7" spans="1:1" ht="21" x14ac:dyDescent="0.4">
      <c r="A7" s="1" t="s">
        <v>17</v>
      </c>
    </row>
    <row r="9" spans="1:1" ht="15.6" x14ac:dyDescent="0.3">
      <c r="A9" s="5" t="s">
        <v>18</v>
      </c>
    </row>
    <row r="10" spans="1:1" x14ac:dyDescent="0.3">
      <c r="A10" s="2" t="s">
        <v>19</v>
      </c>
    </row>
    <row r="12" spans="1:1" s="5" customFormat="1" ht="15.6" x14ac:dyDescent="0.3">
      <c r="A12" s="5" t="s">
        <v>20</v>
      </c>
    </row>
    <row r="13" spans="1:1" x14ac:dyDescent="0.3">
      <c r="A13" s="2" t="s">
        <v>21</v>
      </c>
    </row>
    <row r="14" spans="1:1" x14ac:dyDescent="0.3">
      <c r="A14" s="2" t="s">
        <v>22</v>
      </c>
    </row>
    <row r="15" spans="1:1" x14ac:dyDescent="0.3">
      <c r="A15" s="2" t="s">
        <v>23</v>
      </c>
    </row>
    <row r="16" spans="1:1" x14ac:dyDescent="0.3">
      <c r="A16" s="2" t="s">
        <v>24</v>
      </c>
    </row>
    <row r="17" spans="1:4" x14ac:dyDescent="0.3">
      <c r="A17" s="2" t="s">
        <v>25</v>
      </c>
    </row>
    <row r="19" spans="1:4" ht="15.6" x14ac:dyDescent="0.3">
      <c r="A19" s="5" t="s">
        <v>26</v>
      </c>
    </row>
    <row r="20" spans="1:4" x14ac:dyDescent="0.3">
      <c r="A20" s="2" t="s">
        <v>27</v>
      </c>
    </row>
    <row r="21" spans="1:4" x14ac:dyDescent="0.3">
      <c r="A21" s="2" t="s">
        <v>28</v>
      </c>
    </row>
    <row r="22" spans="1:4" x14ac:dyDescent="0.3">
      <c r="A22" s="2" t="s">
        <v>29</v>
      </c>
    </row>
    <row r="23" spans="1:4" x14ac:dyDescent="0.3">
      <c r="A23" s="2" t="s">
        <v>30</v>
      </c>
    </row>
    <row r="25" spans="1:4" ht="15.6" x14ac:dyDescent="0.3">
      <c r="A25" s="5" t="s">
        <v>31</v>
      </c>
    </row>
    <row r="26" spans="1:4" x14ac:dyDescent="0.3">
      <c r="A26" s="2" t="s">
        <v>32</v>
      </c>
    </row>
    <row r="27" spans="1:4" x14ac:dyDescent="0.3">
      <c r="A27" s="2" t="s">
        <v>33</v>
      </c>
    </row>
    <row r="28" spans="1:4" x14ac:dyDescent="0.3">
      <c r="A28" s="2" t="s">
        <v>34</v>
      </c>
    </row>
    <row r="29" spans="1:4" x14ac:dyDescent="0.3">
      <c r="A29" s="2" t="s">
        <v>35</v>
      </c>
    </row>
    <row r="31" spans="1:4" ht="18" x14ac:dyDescent="0.35">
      <c r="A31" s="4" t="s">
        <v>36</v>
      </c>
      <c r="B31" s="4"/>
      <c r="C31" s="4"/>
      <c r="D31" s="4"/>
    </row>
    <row r="33" spans="1:1" x14ac:dyDescent="0.3">
      <c r="A33" s="2" t="s">
        <v>37</v>
      </c>
    </row>
    <row r="34" spans="1:1" x14ac:dyDescent="0.3">
      <c r="A34" s="2" t="s">
        <v>38</v>
      </c>
    </row>
    <row r="36" spans="1:1" x14ac:dyDescent="0.3">
      <c r="A36" s="2" t="s">
        <v>39</v>
      </c>
    </row>
    <row r="37" spans="1:1" x14ac:dyDescent="0.3">
      <c r="A37" s="2" t="s">
        <v>40</v>
      </c>
    </row>
    <row r="39" spans="1:1" x14ac:dyDescent="0.3">
      <c r="A39" s="2" t="s">
        <v>41</v>
      </c>
    </row>
    <row r="40" spans="1:1" x14ac:dyDescent="0.3">
      <c r="A40" s="3" t="s">
        <v>43</v>
      </c>
    </row>
    <row r="41" spans="1:1" x14ac:dyDescent="0.3">
      <c r="A41" s="3" t="s">
        <v>44</v>
      </c>
    </row>
    <row r="42" spans="1:1" x14ac:dyDescent="0.3">
      <c r="A42" s="3" t="s">
        <v>45</v>
      </c>
    </row>
    <row r="43" spans="1:1" x14ac:dyDescent="0.3">
      <c r="A43" s="3" t="s">
        <v>46</v>
      </c>
    </row>
    <row r="44" spans="1:1" x14ac:dyDescent="0.3">
      <c r="A44" s="3" t="s">
        <v>47</v>
      </c>
    </row>
    <row r="46" spans="1:1" x14ac:dyDescent="0.3">
      <c r="A46" s="2" t="s">
        <v>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8"/>
  <sheetViews>
    <sheetView workbookViewId="0">
      <selection activeCell="M19" sqref="M19"/>
    </sheetView>
  </sheetViews>
  <sheetFormatPr baseColWidth="10" defaultColWidth="8.88671875" defaultRowHeight="14.4" x14ac:dyDescent="0.3"/>
  <cols>
    <col min="1" max="1" width="9.44140625" style="2" bestFit="1" customWidth="1"/>
    <col min="2" max="2" width="11.109375" style="2" customWidth="1"/>
    <col min="3" max="3" width="9.109375" style="2" bestFit="1" customWidth="1"/>
    <col min="4" max="4" width="8.5546875" style="2" bestFit="1" customWidth="1"/>
    <col min="5" max="5" width="8.44140625" style="2" bestFit="1" customWidth="1"/>
    <col min="6" max="6" width="13.77734375" style="2" bestFit="1" customWidth="1"/>
    <col min="7" max="7" width="13.6640625" style="2" bestFit="1" customWidth="1"/>
    <col min="8" max="8" width="13.6640625" style="2" customWidth="1"/>
    <col min="9" max="9" width="10.88671875" style="2" customWidth="1"/>
    <col min="10" max="10" width="11.5546875" style="2" customWidth="1"/>
    <col min="11" max="11" width="11.33203125" style="2" customWidth="1"/>
    <col min="12" max="12" width="12.5546875" style="2" customWidth="1"/>
    <col min="13" max="13" width="16.88671875" style="2" bestFit="1" customWidth="1"/>
    <col min="14" max="16384" width="8.88671875" style="2"/>
  </cols>
  <sheetData>
    <row r="4" spans="1:13" ht="15" thickBot="1" x14ac:dyDescent="0.35"/>
    <row r="5" spans="1:13" s="6" customFormat="1" ht="29.4" thickBot="1" x14ac:dyDescent="0.35">
      <c r="A5" s="16" t="s">
        <v>0</v>
      </c>
      <c r="B5" s="17" t="s">
        <v>1</v>
      </c>
      <c r="C5" s="17" t="s">
        <v>2</v>
      </c>
      <c r="D5" s="17" t="s">
        <v>16</v>
      </c>
      <c r="E5" s="17" t="s">
        <v>15</v>
      </c>
      <c r="F5" s="17" t="s">
        <v>14</v>
      </c>
      <c r="G5" s="17" t="s">
        <v>13</v>
      </c>
      <c r="H5" s="17" t="s">
        <v>12</v>
      </c>
      <c r="I5" s="18" t="s">
        <v>7</v>
      </c>
      <c r="J5" s="18" t="s">
        <v>8</v>
      </c>
      <c r="K5" s="18" t="s">
        <v>9</v>
      </c>
      <c r="L5" s="18" t="s">
        <v>10</v>
      </c>
      <c r="M5" s="19" t="s">
        <v>11</v>
      </c>
    </row>
    <row r="6" spans="1:13" x14ac:dyDescent="0.3">
      <c r="A6" s="7" t="s">
        <v>3</v>
      </c>
      <c r="B6" s="7">
        <v>200</v>
      </c>
      <c r="C6" s="7">
        <v>100</v>
      </c>
      <c r="D6" s="8">
        <v>100</v>
      </c>
      <c r="E6" s="8">
        <v>150</v>
      </c>
      <c r="F6" s="8">
        <v>60</v>
      </c>
      <c r="G6" s="8">
        <v>90</v>
      </c>
      <c r="H6" s="8">
        <v>10800</v>
      </c>
      <c r="I6" s="8">
        <f>B6*D6 + C6*E6</f>
        <v>35000</v>
      </c>
      <c r="J6" s="8">
        <f>B6*(D6-F6) + C6*(E6-G6)</f>
        <v>14000</v>
      </c>
      <c r="K6" s="9">
        <f>J6/I6</f>
        <v>0.4</v>
      </c>
      <c r="L6" s="8">
        <f>H6/K6</f>
        <v>27000</v>
      </c>
      <c r="M6" s="8">
        <f>I6-L6</f>
        <v>8000</v>
      </c>
    </row>
    <row r="7" spans="1:13" x14ac:dyDescent="0.3">
      <c r="A7" s="10" t="s">
        <v>4</v>
      </c>
      <c r="B7" s="10">
        <v>160</v>
      </c>
      <c r="C7" s="10">
        <v>80</v>
      </c>
      <c r="D7" s="11">
        <v>100</v>
      </c>
      <c r="E7" s="11">
        <v>150</v>
      </c>
      <c r="F7" s="11">
        <v>60</v>
      </c>
      <c r="G7" s="11">
        <v>90</v>
      </c>
      <c r="H7" s="11">
        <v>11340</v>
      </c>
      <c r="I7" s="11">
        <f>B7*D7 + C7*E7</f>
        <v>28000</v>
      </c>
      <c r="J7" s="11">
        <f>B7*(D7-F7) + C7*(E7-G7)</f>
        <v>11200</v>
      </c>
      <c r="K7" s="12">
        <f>J7/I7</f>
        <v>0.4</v>
      </c>
      <c r="L7" s="11">
        <f>H7/K7</f>
        <v>28350</v>
      </c>
      <c r="M7" s="11">
        <f>I7-L7</f>
        <v>-350</v>
      </c>
    </row>
    <row r="8" spans="1:13" x14ac:dyDescent="0.3">
      <c r="A8" s="13" t="s">
        <v>5</v>
      </c>
      <c r="B8" s="13">
        <v>240</v>
      </c>
      <c r="C8" s="13">
        <v>120</v>
      </c>
      <c r="D8" s="14">
        <v>105</v>
      </c>
      <c r="E8" s="14">
        <v>157.5</v>
      </c>
      <c r="F8" s="14">
        <v>61.2</v>
      </c>
      <c r="G8" s="14">
        <v>91.8</v>
      </c>
      <c r="H8" s="14">
        <v>10800</v>
      </c>
      <c r="I8" s="14">
        <f>B8*D8 + C8*E8</f>
        <v>44100</v>
      </c>
      <c r="J8" s="14">
        <f>B8*(D8-F8) + C8*(E8-G8)</f>
        <v>18396</v>
      </c>
      <c r="K8" s="15">
        <f>J8/I8</f>
        <v>0.41714285714285715</v>
      </c>
      <c r="L8" s="14">
        <f>H8/K8</f>
        <v>25890.410958904111</v>
      </c>
      <c r="M8" s="14">
        <f>I8-L8</f>
        <v>18209.589041095889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U5"/>
  <sheetViews>
    <sheetView workbookViewId="0">
      <selection activeCell="N4" sqref="N4"/>
    </sheetView>
  </sheetViews>
  <sheetFormatPr baseColWidth="10" defaultColWidth="8.88671875" defaultRowHeight="14.4" x14ac:dyDescent="0.3"/>
  <cols>
    <col min="1" max="16384" width="8.88671875" style="2"/>
  </cols>
  <sheetData>
    <row r="5" spans="1:21" ht="21" x14ac:dyDescent="0.4">
      <c r="A5" s="20" t="s">
        <v>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</sheetData>
  <mergeCells count="1">
    <mergeCell ref="A5:U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Présentation</vt:lpstr>
      <vt:lpstr>Scénarios</vt:lpstr>
      <vt:lpstr>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Christian WAGNER</cp:lastModifiedBy>
  <dcterms:created xsi:type="dcterms:W3CDTF">2025-12-09T02:41:36Z</dcterms:created>
  <dcterms:modified xsi:type="dcterms:W3CDTF">2025-12-09T03:14:10Z</dcterms:modified>
</cp:coreProperties>
</file>